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050" tabRatio="927" activeTab="0"/>
  </bookViews>
  <sheets>
    <sheet name="Q3 00 Income Statement" sheetId="1" r:id="rId1"/>
    <sheet name="Q3 00 Balance Sheet" sheetId="2" r:id="rId2"/>
  </sheets>
  <definedNames>
    <definedName name="_xlnm.Print_Area" localSheetId="1">'Q3 00 Balance Sheet'!$A$1:$I$51</definedName>
    <definedName name="_xlnm.Print_Area" localSheetId="0">'Q3 00 Income Statement'!$A$1:$L$52</definedName>
  </definedNames>
  <calcPr fullCalcOnLoad="1"/>
</workbook>
</file>

<file path=xl/sharedStrings.xml><?xml version="1.0" encoding="utf-8"?>
<sst xmlns="http://schemas.openxmlformats.org/spreadsheetml/2006/main" count="54" uniqueCount="50">
  <si>
    <t>Forrester Research, Inc.</t>
  </si>
  <si>
    <t>Condensed Consolidated Balance Sheets</t>
  </si>
  <si>
    <t>(In thousands)</t>
  </si>
  <si>
    <t>Assets</t>
  </si>
  <si>
    <t>Cash, cash equivalents, and marketable securities</t>
  </si>
  <si>
    <t>Accounts receivable, net</t>
  </si>
  <si>
    <t>Deferred commissions</t>
  </si>
  <si>
    <t>Prepaid expenses and other current assets</t>
  </si>
  <si>
    <t>Total current assets</t>
  </si>
  <si>
    <t>Property and equipment, net</t>
  </si>
  <si>
    <t>Total assets</t>
  </si>
  <si>
    <t>Accounts payable and other accrued expenses</t>
  </si>
  <si>
    <t>Deferred revenue</t>
  </si>
  <si>
    <t>Deferred income taxes</t>
  </si>
  <si>
    <t>Total liabilities</t>
  </si>
  <si>
    <t>Stockholders’ equity</t>
  </si>
  <si>
    <t>Total liabilities and stockholders’ equity</t>
  </si>
  <si>
    <t xml:space="preserve"> </t>
  </si>
  <si>
    <t>Consolidated Statements of Income</t>
  </si>
  <si>
    <t>(In thousands, except per share data)</t>
  </si>
  <si>
    <t>(Unaudited)</t>
  </si>
  <si>
    <t>Revenues</t>
  </si>
  <si>
    <t>Core research</t>
  </si>
  <si>
    <t>Advisory services and other</t>
  </si>
  <si>
    <t>Cost of services and fulfillment</t>
  </si>
  <si>
    <t>Selling and marketing</t>
  </si>
  <si>
    <t>General and administrative</t>
  </si>
  <si>
    <t>Depreciation and amortization</t>
  </si>
  <si>
    <t>Income from operations</t>
  </si>
  <si>
    <t>Other income, net</t>
  </si>
  <si>
    <t>Income before income taxes</t>
  </si>
  <si>
    <t>Income tax provision</t>
  </si>
  <si>
    <t>Net income</t>
  </si>
  <si>
    <t>Other assets</t>
  </si>
  <si>
    <t>December 31,</t>
  </si>
  <si>
    <t xml:space="preserve">Diluted earnings per share </t>
  </si>
  <si>
    <t>Diluted weighted average shares outstanding</t>
  </si>
  <si>
    <t xml:space="preserve">Basic earnings per share </t>
  </si>
  <si>
    <t>Basic weighted average shares outstanding</t>
  </si>
  <si>
    <t>Total revenues</t>
  </si>
  <si>
    <t>Operating expenses</t>
  </si>
  <si>
    <t>Total operating expenses</t>
  </si>
  <si>
    <t>Liabilities and stockholders’ equity</t>
  </si>
  <si>
    <t>- More -</t>
  </si>
  <si>
    <t xml:space="preserve">                                 - ### -</t>
  </si>
  <si>
    <t>Sept. 30,</t>
  </si>
  <si>
    <t>Three months ended Sept. 30,</t>
  </si>
  <si>
    <t>Nine months ended Sept. 30,</t>
  </si>
  <si>
    <t>Forrester Third-Quarter Fiscal 2000 Results/Page 4</t>
  </si>
  <si>
    <t>Forrester Third-Quarter Fiscal 2000 Results/Page 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</si>
</sst>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%"/>
    <numFmt numFmtId="181" formatCode="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5" fontId="0" fillId="0" borderId="0" xfId="15" applyNumberFormat="1" applyAlignment="1">
      <alignment/>
    </xf>
    <xf numFmtId="179" fontId="0" fillId="0" borderId="0" xfId="17" applyNumberFormat="1" applyAlignment="1">
      <alignment/>
    </xf>
    <xf numFmtId="44" fontId="0" fillId="0" borderId="0" xfId="17" applyNumberFormat="1" applyAlignment="1">
      <alignment/>
    </xf>
    <xf numFmtId="0" fontId="0" fillId="0" borderId="2" xfId="0" applyBorder="1" applyAlignment="1">
      <alignment horizontal="center"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9" fontId="0" fillId="0" borderId="3" xfId="17" applyNumberFormat="1" applyBorder="1" applyAlignment="1">
      <alignment/>
    </xf>
    <xf numFmtId="44" fontId="0" fillId="0" borderId="3" xfId="17" applyNumberFormat="1" applyBorder="1" applyAlignment="1">
      <alignment/>
    </xf>
    <xf numFmtId="175" fontId="0" fillId="0" borderId="0" xfId="15" applyNumberFormat="1" applyBorder="1" applyAlignment="1">
      <alignment/>
    </xf>
    <xf numFmtId="179" fontId="0" fillId="0" borderId="0" xfId="17" applyNumberFormat="1" applyBorder="1" applyAlignment="1">
      <alignment/>
    </xf>
    <xf numFmtId="44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5" fontId="4" fillId="0" borderId="0" xfId="0" applyNumberFormat="1" applyFont="1" applyAlignment="1" quotePrefix="1">
      <alignment/>
    </xf>
    <xf numFmtId="9" fontId="0" fillId="0" borderId="0" xfId="19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5" fontId="0" fillId="0" borderId="0" xfId="15" applyNumberFormat="1" applyAlignment="1">
      <alignment horizontal="centerContinuous"/>
    </xf>
    <xf numFmtId="175" fontId="0" fillId="0" borderId="0" xfId="15" applyNumberFormat="1" applyFont="1" applyAlignment="1">
      <alignment horizontal="centerContinuous"/>
    </xf>
    <xf numFmtId="175" fontId="0" fillId="0" borderId="0" xfId="15" applyNumberFormat="1" applyFont="1" applyAlignment="1">
      <alignment/>
    </xf>
    <xf numFmtId="17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Continuous"/>
    </xf>
    <xf numFmtId="179" fontId="0" fillId="0" borderId="0" xfId="17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44" fontId="0" fillId="0" borderId="3" xfId="17" applyFont="1" applyBorder="1" applyAlignment="1">
      <alignment/>
    </xf>
    <xf numFmtId="175" fontId="0" fillId="0" borderId="3" xfId="15" applyNumberFormat="1" applyFont="1" applyBorder="1" applyAlignment="1">
      <alignment/>
    </xf>
    <xf numFmtId="175" fontId="0" fillId="0" borderId="0" xfId="15" applyNumberFormat="1" applyFont="1" applyAlignment="1">
      <alignment/>
    </xf>
    <xf numFmtId="44" fontId="0" fillId="0" borderId="3" xfId="17" applyBorder="1" applyAlignment="1">
      <alignment/>
    </xf>
    <xf numFmtId="0" fontId="7" fillId="0" borderId="0" xfId="0" applyFont="1" applyAlignment="1">
      <alignment/>
    </xf>
    <xf numFmtId="175" fontId="0" fillId="0" borderId="3" xfId="15" applyNumberFormat="1" applyFont="1" applyBorder="1" applyAlignment="1">
      <alignment/>
    </xf>
    <xf numFmtId="9" fontId="0" fillId="0" borderId="0" xfId="19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workbookViewId="0" topLeftCell="A1">
      <selection activeCell="L40" sqref="L40"/>
    </sheetView>
  </sheetViews>
  <sheetFormatPr defaultColWidth="9.140625" defaultRowHeight="12.75"/>
  <cols>
    <col min="1" max="1" width="2.7109375" style="0" customWidth="1"/>
    <col min="2" max="2" width="17.421875" style="0" customWidth="1"/>
    <col min="5" max="5" width="5.00390625" style="0" customWidth="1"/>
    <col min="6" max="6" width="9.7109375" style="0" customWidth="1"/>
    <col min="7" max="7" width="2.57421875" style="0" customWidth="1"/>
    <col min="8" max="8" width="9.7109375" style="0" customWidth="1"/>
    <col min="9" max="9" width="2.57421875" style="0" customWidth="1"/>
    <col min="10" max="10" width="9.7109375" style="0" customWidth="1"/>
    <col min="11" max="11" width="2.57421875" style="0" customWidth="1"/>
    <col min="12" max="12" width="9.7109375" style="0" customWidth="1"/>
    <col min="13" max="13" width="9.28125" style="0" customWidth="1"/>
  </cols>
  <sheetData>
    <row r="1" ht="15" customHeight="1">
      <c r="A1" s="39" t="s">
        <v>48</v>
      </c>
    </row>
    <row r="2" ht="13.5" customHeight="1">
      <c r="A2" s="16"/>
    </row>
    <row r="3" ht="20.25" hidden="1">
      <c r="E3" s="29"/>
    </row>
    <row r="5" spans="1:13" ht="15.75">
      <c r="A5" s="21" t="s">
        <v>0</v>
      </c>
      <c r="M5" s="41"/>
    </row>
    <row r="6" spans="1:13" ht="16.5" thickBot="1">
      <c r="A6" s="22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1"/>
    </row>
    <row r="7" spans="1:13" ht="12.75">
      <c r="A7" s="20" t="s">
        <v>19</v>
      </c>
      <c r="M7" s="41"/>
    </row>
    <row r="8" ht="12.75">
      <c r="M8" s="41"/>
    </row>
    <row r="9" ht="12.75">
      <c r="M9" s="41"/>
    </row>
    <row r="10" spans="6:13" ht="12.75">
      <c r="F10" s="2" t="s">
        <v>46</v>
      </c>
      <c r="G10" s="2"/>
      <c r="H10" s="2"/>
      <c r="J10" s="2" t="s">
        <v>47</v>
      </c>
      <c r="K10" s="2"/>
      <c r="L10" s="2"/>
      <c r="M10" s="41"/>
    </row>
    <row r="11" spans="6:13" ht="12.75">
      <c r="F11" s="7">
        <v>2000</v>
      </c>
      <c r="G11" s="7"/>
      <c r="H11" s="7">
        <v>1999</v>
      </c>
      <c r="J11" s="7">
        <v>2000</v>
      </c>
      <c r="K11" s="7"/>
      <c r="L11" s="7">
        <v>1999</v>
      </c>
      <c r="M11" s="41"/>
    </row>
    <row r="12" spans="6:13" ht="12.75">
      <c r="F12" s="2" t="s">
        <v>20</v>
      </c>
      <c r="G12" s="2"/>
      <c r="H12" s="2"/>
      <c r="J12" s="2" t="s">
        <v>20</v>
      </c>
      <c r="K12" s="2"/>
      <c r="L12" s="2"/>
      <c r="M12" s="41"/>
    </row>
    <row r="13" ht="12.75">
      <c r="M13" s="41"/>
    </row>
    <row r="14" spans="1:13" ht="12.75">
      <c r="A14" s="19" t="s">
        <v>21</v>
      </c>
      <c r="M14" s="41"/>
    </row>
    <row r="15" spans="2:12" ht="12.75">
      <c r="B15" t="s">
        <v>22</v>
      </c>
      <c r="D15" s="41"/>
      <c r="F15" s="5">
        <v>32270</v>
      </c>
      <c r="G15" s="17"/>
      <c r="H15" s="5">
        <v>17026</v>
      </c>
      <c r="I15" s="17"/>
      <c r="J15" s="5">
        <v>84039</v>
      </c>
      <c r="K15" s="17"/>
      <c r="L15" s="5">
        <f>14773+12978+17027</f>
        <v>44778</v>
      </c>
    </row>
    <row r="16" spans="2:12" ht="12.75">
      <c r="B16" t="s">
        <v>23</v>
      </c>
      <c r="D16" s="41"/>
      <c r="F16" s="26">
        <f>6304+1563</f>
        <v>7867</v>
      </c>
      <c r="G16" s="17"/>
      <c r="H16" s="8">
        <v>4955</v>
      </c>
      <c r="I16" s="17"/>
      <c r="J16" s="8">
        <v>25194</v>
      </c>
      <c r="K16" s="17"/>
      <c r="L16" s="8">
        <f>4951+4898+4954</f>
        <v>14803</v>
      </c>
    </row>
    <row r="17" spans="4:12" ht="12.75">
      <c r="D17" s="41"/>
      <c r="F17" s="4"/>
      <c r="G17" s="12"/>
      <c r="H17" s="4"/>
      <c r="I17" s="12"/>
      <c r="J17" s="4"/>
      <c r="K17" s="12"/>
      <c r="L17" s="4"/>
    </row>
    <row r="18" spans="1:12" ht="12.75">
      <c r="A18" s="19" t="s">
        <v>39</v>
      </c>
      <c r="D18" s="41"/>
      <c r="F18" s="4">
        <f>SUM(F15:F17)</f>
        <v>40137</v>
      </c>
      <c r="G18" s="17"/>
      <c r="H18" s="4">
        <f>SUM(H15:H17)</f>
        <v>21981</v>
      </c>
      <c r="I18" s="17"/>
      <c r="J18" s="4">
        <f>SUM(J15:J17)</f>
        <v>109233</v>
      </c>
      <c r="K18" s="17"/>
      <c r="L18" s="4">
        <f>+L15+L16</f>
        <v>59581</v>
      </c>
    </row>
    <row r="19" spans="4:12" ht="12.75">
      <c r="D19" s="41"/>
      <c r="F19" s="4"/>
      <c r="G19" s="12"/>
      <c r="H19" s="4"/>
      <c r="I19" s="12"/>
      <c r="J19" s="4"/>
      <c r="K19" s="12"/>
      <c r="L19" s="4"/>
    </row>
    <row r="20" spans="1:12" ht="12.75">
      <c r="A20" s="19" t="s">
        <v>40</v>
      </c>
      <c r="D20" s="41"/>
      <c r="F20" s="4"/>
      <c r="G20" s="12"/>
      <c r="H20" s="4"/>
      <c r="I20" s="12"/>
      <c r="J20" s="4"/>
      <c r="K20" s="12"/>
      <c r="L20" s="4"/>
    </row>
    <row r="21" spans="2:12" ht="12.75">
      <c r="B21" t="s">
        <v>24</v>
      </c>
      <c r="D21" s="41"/>
      <c r="F21" s="4">
        <v>11294</v>
      </c>
      <c r="G21" s="17"/>
      <c r="H21" s="4">
        <v>6909</v>
      </c>
      <c r="I21" s="17"/>
      <c r="J21" s="4">
        <v>32262</v>
      </c>
      <c r="K21" s="17"/>
      <c r="L21" s="4">
        <v>19945</v>
      </c>
    </row>
    <row r="22" spans="2:12" ht="12.75">
      <c r="B22" t="s">
        <v>25</v>
      </c>
      <c r="D22" s="41"/>
      <c r="F22" s="4">
        <v>14785</v>
      </c>
      <c r="G22" s="17"/>
      <c r="H22" s="4">
        <v>7854</v>
      </c>
      <c r="I22" s="17"/>
      <c r="J22" s="25">
        <v>41322</v>
      </c>
      <c r="K22" s="17"/>
      <c r="L22" s="25">
        <v>21322</v>
      </c>
    </row>
    <row r="23" spans="2:12" ht="12.75">
      <c r="B23" t="s">
        <v>26</v>
      </c>
      <c r="D23" s="41"/>
      <c r="F23" s="4">
        <v>4729</v>
      </c>
      <c r="G23" s="17"/>
      <c r="H23" s="4">
        <v>2504</v>
      </c>
      <c r="I23" s="17"/>
      <c r="J23" s="25">
        <v>13212</v>
      </c>
      <c r="K23" s="17"/>
      <c r="L23" s="25">
        <v>6758</v>
      </c>
    </row>
    <row r="24" spans="2:12" ht="12.75">
      <c r="B24" t="s">
        <v>27</v>
      </c>
      <c r="D24" s="41"/>
      <c r="F24" s="8">
        <v>1984</v>
      </c>
      <c r="G24" s="17"/>
      <c r="H24" s="8">
        <v>973</v>
      </c>
      <c r="I24" s="17"/>
      <c r="J24" s="26">
        <v>5166</v>
      </c>
      <c r="K24" s="17"/>
      <c r="L24" s="26">
        <v>2894</v>
      </c>
    </row>
    <row r="25" spans="4:12" ht="12.75">
      <c r="D25" s="41"/>
      <c r="F25" s="4"/>
      <c r="G25" s="12"/>
      <c r="H25" s="4"/>
      <c r="I25" s="12"/>
      <c r="J25" s="4"/>
      <c r="K25" s="12"/>
      <c r="L25" s="4"/>
    </row>
    <row r="26" spans="1:12" ht="12.75">
      <c r="A26" s="19" t="s">
        <v>41</v>
      </c>
      <c r="D26" s="41"/>
      <c r="F26" s="12">
        <f>SUM(F21:F25)</f>
        <v>32792</v>
      </c>
      <c r="G26" s="17"/>
      <c r="H26" s="12">
        <f>SUM(H21:H25)</f>
        <v>18240</v>
      </c>
      <c r="I26" s="17"/>
      <c r="J26" s="12">
        <f>SUM(J21:J25)</f>
        <v>91962</v>
      </c>
      <c r="K26" s="17"/>
      <c r="L26" s="4">
        <f>SUM(L21:L25)</f>
        <v>50919</v>
      </c>
    </row>
    <row r="27" spans="4:12" ht="12.75">
      <c r="D27" s="41"/>
      <c r="F27" s="4"/>
      <c r="G27" s="12"/>
      <c r="H27" s="4"/>
      <c r="I27" s="12"/>
      <c r="J27" s="4"/>
      <c r="K27" s="12"/>
      <c r="L27" s="4"/>
    </row>
    <row r="28" spans="2:12" ht="12.75">
      <c r="B28" t="s">
        <v>28</v>
      </c>
      <c r="D28" s="41"/>
      <c r="F28" s="4">
        <f>F18-F26</f>
        <v>7345</v>
      </c>
      <c r="G28" s="17"/>
      <c r="H28" s="4">
        <f>H18-H26</f>
        <v>3741</v>
      </c>
      <c r="I28" s="17"/>
      <c r="J28" s="4">
        <f>J18-J26</f>
        <v>17271</v>
      </c>
      <c r="K28" s="17"/>
      <c r="L28" s="4">
        <f>+L18-L26</f>
        <v>8662</v>
      </c>
    </row>
    <row r="29" spans="2:12" ht="12.75">
      <c r="B29" t="s">
        <v>29</v>
      </c>
      <c r="D29" s="41"/>
      <c r="F29" s="8">
        <v>2157</v>
      </c>
      <c r="G29" s="17"/>
      <c r="H29" s="8">
        <v>864</v>
      </c>
      <c r="I29" s="17"/>
      <c r="J29" s="8">
        <v>5583</v>
      </c>
      <c r="K29" s="17"/>
      <c r="L29" s="8">
        <v>2618</v>
      </c>
    </row>
    <row r="30" spans="2:12" ht="12.75">
      <c r="B30" t="s">
        <v>30</v>
      </c>
      <c r="D30" s="41"/>
      <c r="F30" s="4">
        <f>SUM(F28:F29)</f>
        <v>9502</v>
      </c>
      <c r="G30" s="17"/>
      <c r="H30" s="4">
        <f>SUM(H28:H29)</f>
        <v>4605</v>
      </c>
      <c r="I30" s="17"/>
      <c r="J30" s="4">
        <f>SUM(J28:J29)</f>
        <v>22854</v>
      </c>
      <c r="K30" s="17"/>
      <c r="L30" s="4">
        <f>+L28+L29</f>
        <v>11280</v>
      </c>
    </row>
    <row r="31" spans="2:12" ht="12.75">
      <c r="B31" t="s">
        <v>31</v>
      </c>
      <c r="D31" s="41"/>
      <c r="F31" s="8">
        <v>3563</v>
      </c>
      <c r="G31" s="17"/>
      <c r="H31" s="8">
        <v>1750</v>
      </c>
      <c r="I31" s="17"/>
      <c r="J31" s="8">
        <v>8570</v>
      </c>
      <c r="K31" s="17"/>
      <c r="L31" s="8">
        <v>4287</v>
      </c>
    </row>
    <row r="32" spans="4:12" ht="12.75">
      <c r="D32" s="41"/>
      <c r="F32" s="4"/>
      <c r="G32" s="12"/>
      <c r="H32" s="4"/>
      <c r="I32" s="12"/>
      <c r="J32" s="4"/>
      <c r="K32" s="12"/>
      <c r="L32" s="4"/>
    </row>
    <row r="33" spans="2:12" ht="13.5" thickBot="1">
      <c r="B33" s="19" t="s">
        <v>32</v>
      </c>
      <c r="D33" s="41"/>
      <c r="F33" s="10">
        <f>F30-F31</f>
        <v>5939</v>
      </c>
      <c r="G33" s="17"/>
      <c r="H33" s="10">
        <f>H30-H31</f>
        <v>2855</v>
      </c>
      <c r="I33" s="17"/>
      <c r="J33" s="10">
        <f>J30-J31</f>
        <v>14284</v>
      </c>
      <c r="K33" s="17"/>
      <c r="L33" s="10">
        <f>+L30-L31</f>
        <v>6993</v>
      </c>
    </row>
    <row r="34" spans="6:12" ht="13.5" thickTop="1">
      <c r="F34" s="5"/>
      <c r="G34" s="13"/>
      <c r="H34" s="5"/>
      <c r="I34" s="5"/>
      <c r="J34" s="5"/>
      <c r="K34" s="13"/>
      <c r="L34" s="5"/>
    </row>
    <row r="35" spans="6:12" ht="12.75">
      <c r="F35" s="5"/>
      <c r="G35" s="13"/>
      <c r="H35" s="5"/>
      <c r="I35" s="5"/>
      <c r="J35" s="5"/>
      <c r="K35" s="13"/>
      <c r="L35" s="5"/>
    </row>
    <row r="36" spans="2:12" s="27" customFormat="1" ht="13.5" thickBot="1">
      <c r="B36" s="27" t="s">
        <v>35</v>
      </c>
      <c r="F36" s="11">
        <f>F33/F37</f>
        <v>0.2368494516450648</v>
      </c>
      <c r="G36" s="14"/>
      <c r="H36" s="11">
        <f>H33/H37</f>
        <v>0.14493121478247628</v>
      </c>
      <c r="I36" s="6"/>
      <c r="J36" s="11">
        <f>J33/J37</f>
        <v>0.5839738348323794</v>
      </c>
      <c r="K36" s="13"/>
      <c r="L36" s="38">
        <f>+L33/L37</f>
        <v>0.3609104046242775</v>
      </c>
    </row>
    <row r="37" spans="2:12" s="27" customFormat="1" ht="14.25" thickBot="1" thickTop="1">
      <c r="B37" s="27" t="s">
        <v>36</v>
      </c>
      <c r="F37" s="9">
        <v>25075</v>
      </c>
      <c r="G37" s="12"/>
      <c r="H37" s="9">
        <v>19699</v>
      </c>
      <c r="I37" s="4"/>
      <c r="J37" s="9">
        <v>24460</v>
      </c>
      <c r="K37" s="13"/>
      <c r="L37" s="9">
        <v>19376</v>
      </c>
    </row>
    <row r="38" spans="10:12" s="27" customFormat="1" ht="13.5" thickTop="1">
      <c r="J38" s="5"/>
      <c r="K38" s="13"/>
      <c r="L38" s="5"/>
    </row>
    <row r="39" spans="6:12" s="27" customFormat="1" ht="12.75">
      <c r="F39" s="33"/>
      <c r="G39" s="34"/>
      <c r="H39" s="33"/>
      <c r="I39" s="34"/>
      <c r="J39" s="5"/>
      <c r="K39" s="13"/>
      <c r="L39" s="5"/>
    </row>
    <row r="40" spans="2:12" s="27" customFormat="1" ht="13.5" thickBot="1">
      <c r="B40" s="27" t="s">
        <v>37</v>
      </c>
      <c r="F40" s="35">
        <f>F33/F41</f>
        <v>0.2774326154996029</v>
      </c>
      <c r="H40" s="35">
        <f>H33/H41</f>
        <v>0.15856706470424883</v>
      </c>
      <c r="J40" s="35">
        <f>J33/J41</f>
        <v>0.6883855421686746</v>
      </c>
      <c r="K40" s="14"/>
      <c r="L40" s="11">
        <f>+L33/L41</f>
        <v>0.3939052554497831</v>
      </c>
    </row>
    <row r="41" spans="2:12" s="27" customFormat="1" ht="14.25" thickBot="1" thickTop="1">
      <c r="B41" s="27" t="s">
        <v>38</v>
      </c>
      <c r="F41" s="36">
        <v>21407</v>
      </c>
      <c r="G41" s="37"/>
      <c r="H41" s="36">
        <v>18005</v>
      </c>
      <c r="I41" s="37"/>
      <c r="J41" s="9">
        <v>20750</v>
      </c>
      <c r="K41" s="12"/>
      <c r="L41" s="40">
        <v>17753</v>
      </c>
    </row>
    <row r="42" spans="6:9" ht="13.5" thickTop="1">
      <c r="F42" s="13"/>
      <c r="G42" s="13"/>
      <c r="H42" s="13"/>
      <c r="I42" s="5"/>
    </row>
    <row r="43" spans="6:9" ht="12.75">
      <c r="F43" s="4"/>
      <c r="G43" s="12"/>
      <c r="H43" s="4"/>
      <c r="I43" s="4"/>
    </row>
    <row r="44" spans="6:9" ht="12.75">
      <c r="F44" s="15"/>
      <c r="G44" s="15"/>
      <c r="H44" s="15"/>
      <c r="I44" s="15"/>
    </row>
    <row r="52" spans="1:12" ht="15.75">
      <c r="A52" s="42" t="s">
        <v>43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</sheetData>
  <mergeCells count="1">
    <mergeCell ref="A52:L52"/>
  </mergeCells>
  <printOptions/>
  <pageMargins left="0.75" right="0.7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30" sqref="I30"/>
    </sheetView>
  </sheetViews>
  <sheetFormatPr defaultColWidth="9.140625" defaultRowHeight="12.75"/>
  <cols>
    <col min="1" max="1" width="3.28125" style="0" customWidth="1"/>
    <col min="7" max="7" width="15.8515625" style="0" bestFit="1" customWidth="1"/>
    <col min="8" max="8" width="2.7109375" style="0" customWidth="1"/>
    <col min="9" max="9" width="12.28125" style="0" customWidth="1"/>
  </cols>
  <sheetData>
    <row r="1" spans="1:2" ht="15.75">
      <c r="A1" s="39" t="s">
        <v>49</v>
      </c>
      <c r="B1" s="16"/>
    </row>
    <row r="2" spans="2:6" ht="12.75" customHeight="1">
      <c r="B2" s="18"/>
      <c r="C2" s="18"/>
      <c r="D2" s="18"/>
      <c r="F2" s="29"/>
    </row>
    <row r="5" ht="15.75">
      <c r="A5" s="21" t="s">
        <v>0</v>
      </c>
    </row>
    <row r="6" spans="1:11" ht="16.5" thickBot="1">
      <c r="A6" s="22" t="s">
        <v>1</v>
      </c>
      <c r="B6" s="1"/>
      <c r="C6" s="1"/>
      <c r="D6" s="1"/>
      <c r="E6" s="1"/>
      <c r="F6" s="1"/>
      <c r="G6" s="1"/>
      <c r="H6" s="1"/>
      <c r="I6" s="1"/>
      <c r="J6" s="15"/>
      <c r="K6" s="15"/>
    </row>
    <row r="7" ht="12.75">
      <c r="A7" t="s">
        <v>2</v>
      </c>
    </row>
    <row r="9" spans="7:9" ht="12.75">
      <c r="G9" s="28" t="s">
        <v>45</v>
      </c>
      <c r="H9" s="3"/>
      <c r="I9" s="28" t="s">
        <v>34</v>
      </c>
    </row>
    <row r="10" spans="7:9" ht="12.75">
      <c r="G10" s="7">
        <v>2000</v>
      </c>
      <c r="H10" s="3"/>
      <c r="I10" s="7">
        <v>1999</v>
      </c>
    </row>
    <row r="11" spans="7:9" ht="12.75">
      <c r="G11" s="3"/>
      <c r="H11" s="3"/>
      <c r="I11" s="3"/>
    </row>
    <row r="13" ht="12.75">
      <c r="A13" s="19" t="s">
        <v>3</v>
      </c>
    </row>
    <row r="14" spans="2:9" ht="12.75">
      <c r="B14" t="s">
        <v>4</v>
      </c>
      <c r="G14" s="5">
        <f>34535+155913</f>
        <v>190448</v>
      </c>
      <c r="H14" s="5"/>
      <c r="I14" s="5">
        <v>98787</v>
      </c>
    </row>
    <row r="15" spans="2:9" ht="12.75">
      <c r="B15" t="s">
        <v>5</v>
      </c>
      <c r="G15" s="25">
        <v>31897</v>
      </c>
      <c r="H15" s="4"/>
      <c r="I15" s="25">
        <v>36988</v>
      </c>
    </row>
    <row r="16" spans="2:9" ht="12.75">
      <c r="B16" t="s">
        <v>6</v>
      </c>
      <c r="G16" s="4">
        <v>7523</v>
      </c>
      <c r="H16" s="4"/>
      <c r="I16" s="4">
        <v>4850</v>
      </c>
    </row>
    <row r="17" spans="2:9" ht="12.75">
      <c r="B17" t="s">
        <v>7</v>
      </c>
      <c r="G17" s="26">
        <f>1186+5697</f>
        <v>6883</v>
      </c>
      <c r="H17" s="4"/>
      <c r="I17" s="26">
        <f>1187+4142</f>
        <v>5329</v>
      </c>
    </row>
    <row r="18" spans="1:9" ht="12.75">
      <c r="A18" t="s">
        <v>8</v>
      </c>
      <c r="G18" s="4">
        <f>SUM(G14:G17)</f>
        <v>236751</v>
      </c>
      <c r="H18" s="4"/>
      <c r="I18" s="4">
        <f>SUM(I14:I17)</f>
        <v>145954</v>
      </c>
    </row>
    <row r="19" spans="2:9" ht="12.75">
      <c r="B19" t="s">
        <v>9</v>
      </c>
      <c r="F19" s="32"/>
      <c r="G19" s="12">
        <v>19626</v>
      </c>
      <c r="H19" s="12"/>
      <c r="I19" s="12">
        <v>11619</v>
      </c>
    </row>
    <row r="20" spans="2:9" ht="12.75">
      <c r="B20" t="s">
        <v>13</v>
      </c>
      <c r="F20" s="32"/>
      <c r="G20" s="12">
        <v>16111</v>
      </c>
      <c r="H20" s="12"/>
      <c r="I20" s="12"/>
    </row>
    <row r="21" spans="2:9" ht="12.75">
      <c r="B21" t="s">
        <v>33</v>
      </c>
      <c r="G21" s="8">
        <v>6768</v>
      </c>
      <c r="H21" s="4"/>
      <c r="I21" s="8">
        <v>1820</v>
      </c>
    </row>
    <row r="22" spans="1:9" ht="13.5" thickBot="1">
      <c r="A22" s="19" t="s">
        <v>10</v>
      </c>
      <c r="G22" s="10">
        <f>SUM(G18:G21)</f>
        <v>279256</v>
      </c>
      <c r="H22" s="4"/>
      <c r="I22" s="10">
        <f>SUM(I18:I21)</f>
        <v>159393</v>
      </c>
    </row>
    <row r="23" spans="7:9" ht="13.5" thickTop="1">
      <c r="G23" s="4"/>
      <c r="H23" s="4"/>
      <c r="I23" s="4"/>
    </row>
    <row r="24" spans="1:9" ht="12.75">
      <c r="A24" s="19" t="s">
        <v>42</v>
      </c>
      <c r="G24" s="4"/>
      <c r="H24" s="4"/>
      <c r="I24" s="4"/>
    </row>
    <row r="25" spans="2:9" ht="12.75">
      <c r="B25" t="s">
        <v>11</v>
      </c>
      <c r="G25" s="5">
        <f>3660+1319+24829</f>
        <v>29808</v>
      </c>
      <c r="H25" s="5"/>
      <c r="I25" s="5">
        <f>2702+716+9447+617</f>
        <v>13482</v>
      </c>
    </row>
    <row r="26" spans="2:9" ht="12.75">
      <c r="B26" t="s">
        <v>12</v>
      </c>
      <c r="G26" s="4">
        <v>89386</v>
      </c>
      <c r="H26" s="4"/>
      <c r="I26" s="4">
        <v>66233</v>
      </c>
    </row>
    <row r="27" spans="2:9" ht="12.75">
      <c r="B27" t="s">
        <v>13</v>
      </c>
      <c r="G27" s="8">
        <v>0</v>
      </c>
      <c r="H27" s="4"/>
      <c r="I27" s="8">
        <v>873</v>
      </c>
    </row>
    <row r="28" spans="1:9" ht="12.75">
      <c r="A28" t="s">
        <v>14</v>
      </c>
      <c r="G28" s="4">
        <f>SUM(G25:G27)</f>
        <v>119194</v>
      </c>
      <c r="H28" s="4"/>
      <c r="I28" s="4">
        <f>SUM(I25:I27)</f>
        <v>80588</v>
      </c>
    </row>
    <row r="29" spans="1:9" ht="12.75">
      <c r="A29" t="s">
        <v>15</v>
      </c>
      <c r="G29" s="8">
        <v>160062</v>
      </c>
      <c r="H29" s="4"/>
      <c r="I29" s="8">
        <v>78805</v>
      </c>
    </row>
    <row r="30" spans="1:9" ht="13.5" thickBot="1">
      <c r="A30" s="19" t="s">
        <v>16</v>
      </c>
      <c r="G30" s="10">
        <f>+G28+G29</f>
        <v>279256</v>
      </c>
      <c r="H30" s="5"/>
      <c r="I30" s="10">
        <f>+I28+I29</f>
        <v>159393</v>
      </c>
    </row>
    <row r="31" spans="7:9" ht="13.5" thickTop="1">
      <c r="G31" s="4"/>
      <c r="H31" s="4"/>
      <c r="I31" s="31" t="s">
        <v>17</v>
      </c>
    </row>
    <row r="32" spans="7:9" ht="12.75">
      <c r="G32" s="4"/>
      <c r="H32" s="4"/>
      <c r="I32" s="4"/>
    </row>
    <row r="33" spans="7:9" ht="12.75">
      <c r="G33" s="4"/>
      <c r="H33" s="4"/>
      <c r="I33" s="4"/>
    </row>
    <row r="34" spans="7:9" ht="12.75">
      <c r="G34" s="4"/>
      <c r="H34" s="4"/>
      <c r="I34" s="4"/>
    </row>
    <row r="35" spans="7:9" ht="12.75">
      <c r="G35" s="4"/>
      <c r="H35" s="4"/>
      <c r="I35" s="4"/>
    </row>
    <row r="36" spans="7:9" ht="12.75">
      <c r="G36" s="4"/>
      <c r="H36" s="4"/>
      <c r="I36" s="4"/>
    </row>
    <row r="37" spans="7:9" ht="12.75">
      <c r="G37" s="4"/>
      <c r="H37" s="4"/>
      <c r="I37" s="4"/>
    </row>
    <row r="38" spans="7:9" ht="12.75">
      <c r="G38" s="4"/>
      <c r="H38" s="4"/>
      <c r="I38" s="4"/>
    </row>
    <row r="39" spans="7:9" ht="12.75">
      <c r="G39" s="4"/>
      <c r="H39" s="4"/>
      <c r="I39" s="4"/>
    </row>
    <row r="40" spans="7:9" ht="12.75">
      <c r="G40" s="4"/>
      <c r="H40" s="4"/>
      <c r="I40" s="4"/>
    </row>
    <row r="41" spans="7:9" ht="12.75">
      <c r="G41" s="4"/>
      <c r="H41" s="4"/>
      <c r="I41" s="4"/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spans="7:9" ht="12.75">
      <c r="G44" s="4"/>
      <c r="H44" s="4"/>
      <c r="I44" s="4"/>
    </row>
    <row r="45" spans="7:9" ht="12.75"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1:10" ht="15.75">
      <c r="A51" s="30" t="s">
        <v>44</v>
      </c>
      <c r="B51" s="2"/>
      <c r="C51" s="2"/>
      <c r="D51" s="2"/>
      <c r="E51" s="2"/>
      <c r="F51" s="2"/>
      <c r="G51" s="23"/>
      <c r="H51" s="23"/>
      <c r="I51" s="24" t="s">
        <v>17</v>
      </c>
      <c r="J51" s="2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12"/>
      <c r="H55" s="4"/>
      <c r="I55" s="4"/>
    </row>
    <row r="56" spans="7:9" ht="12.75">
      <c r="G56" s="12"/>
      <c r="H56" s="4"/>
      <c r="I56" s="4"/>
    </row>
    <row r="57" ht="12.75">
      <c r="G57" s="15"/>
    </row>
    <row r="58" ht="12.75">
      <c r="G58" s="15"/>
    </row>
    <row r="59" ht="12.75">
      <c r="G59" s="15"/>
    </row>
  </sheetData>
  <printOptions horizontalCentered="1"/>
  <pageMargins left="0" right="0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Forrester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Forrester Research</dc:creator>
  <cp:keywords/>
  <dc:description/>
  <cp:lastModifiedBy>wwh</cp:lastModifiedBy>
  <cp:lastPrinted>2000-10-24T15:52:16Z</cp:lastPrinted>
  <dcterms:created xsi:type="dcterms:W3CDTF">1997-01-27T03:25:32Z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